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23835" windowHeight="13545" activeTab="2"/>
  </bookViews>
  <sheets>
    <sheet name="86460" sheetId="5" r:id="rId1"/>
    <sheet name="64000" sheetId="4" r:id="rId2"/>
    <sheet name="60260" sheetId="1" r:id="rId3"/>
    <sheet name="Description" sheetId="2" r:id="rId4"/>
  </sheets>
  <calcPr calcId="125725"/>
</workbook>
</file>

<file path=xl/calcChain.xml><?xml version="1.0" encoding="utf-8"?>
<calcChain xmlns="http://schemas.openxmlformats.org/spreadsheetml/2006/main">
  <c r="D34" i="5"/>
  <c r="C31"/>
  <c r="B31"/>
  <c r="D30"/>
  <c r="E30" s="1"/>
  <c r="D29"/>
  <c r="E29" s="1"/>
  <c r="D28"/>
  <c r="E28" s="1"/>
  <c r="D27"/>
  <c r="E27" s="1"/>
  <c r="D26"/>
  <c r="E26" s="1"/>
  <c r="D25"/>
  <c r="E25" s="1"/>
  <c r="D24"/>
  <c r="E24" s="1"/>
  <c r="D23"/>
  <c r="E23" s="1"/>
  <c r="D22"/>
  <c r="E22" s="1"/>
  <c r="D21"/>
  <c r="E21" s="1"/>
  <c r="D20"/>
  <c r="E20" s="1"/>
  <c r="D19"/>
  <c r="E19" s="1"/>
  <c r="D18"/>
  <c r="E18" s="1"/>
  <c r="D17"/>
  <c r="E17" s="1"/>
  <c r="D16"/>
  <c r="E16" s="1"/>
  <c r="D15"/>
  <c r="E15" s="1"/>
  <c r="D14"/>
  <c r="E14" s="1"/>
  <c r="D13"/>
  <c r="E13" s="1"/>
  <c r="D12"/>
  <c r="E12" s="1"/>
  <c r="D11"/>
  <c r="E11" s="1"/>
  <c r="D10"/>
  <c r="E10" s="1"/>
  <c r="D9"/>
  <c r="E9" s="1"/>
  <c r="D8"/>
  <c r="E8" s="1"/>
  <c r="D7"/>
  <c r="E7" s="1"/>
  <c r="D6"/>
  <c r="E6" s="1"/>
  <c r="D5"/>
  <c r="E5" s="1"/>
  <c r="D4"/>
  <c r="E4" s="1"/>
  <c r="D3"/>
  <c r="D31" s="1"/>
  <c r="D33" s="1"/>
  <c r="D34" i="4"/>
  <c r="C31"/>
  <c r="B31"/>
  <c r="D30"/>
  <c r="E30" s="1"/>
  <c r="D29"/>
  <c r="E29" s="1"/>
  <c r="D28"/>
  <c r="E28" s="1"/>
  <c r="D27"/>
  <c r="E27" s="1"/>
  <c r="D26"/>
  <c r="E26" s="1"/>
  <c r="D25"/>
  <c r="E25" s="1"/>
  <c r="D24"/>
  <c r="E24" s="1"/>
  <c r="D23"/>
  <c r="E23" s="1"/>
  <c r="D22"/>
  <c r="E22" s="1"/>
  <c r="D21"/>
  <c r="E21" s="1"/>
  <c r="D20"/>
  <c r="E20" s="1"/>
  <c r="D19"/>
  <c r="E19" s="1"/>
  <c r="D18"/>
  <c r="E18" s="1"/>
  <c r="D17"/>
  <c r="E17" s="1"/>
  <c r="D16"/>
  <c r="E16" s="1"/>
  <c r="D15"/>
  <c r="E15" s="1"/>
  <c r="D14"/>
  <c r="E14" s="1"/>
  <c r="D13"/>
  <c r="E13" s="1"/>
  <c r="D12"/>
  <c r="E12" s="1"/>
  <c r="D11"/>
  <c r="E11" s="1"/>
  <c r="D10"/>
  <c r="E10" s="1"/>
  <c r="D9"/>
  <c r="E9" s="1"/>
  <c r="D8"/>
  <c r="E8" s="1"/>
  <c r="D7"/>
  <c r="E7" s="1"/>
  <c r="D6"/>
  <c r="E6" s="1"/>
  <c r="D5"/>
  <c r="E5" s="1"/>
  <c r="D4"/>
  <c r="E4" s="1"/>
  <c r="D3"/>
  <c r="E3" s="1"/>
  <c r="D30" i="1"/>
  <c r="E30" s="1"/>
  <c r="D29"/>
  <c r="E29" s="1"/>
  <c r="D28"/>
  <c r="E28" s="1"/>
  <c r="D27"/>
  <c r="E27" s="1"/>
  <c r="D26"/>
  <c r="E26" s="1"/>
  <c r="D25"/>
  <c r="E25" s="1"/>
  <c r="D24"/>
  <c r="E24" s="1"/>
  <c r="D23"/>
  <c r="E23" s="1"/>
  <c r="D22"/>
  <c r="E22" s="1"/>
  <c r="D21"/>
  <c r="E21" s="1"/>
  <c r="D20"/>
  <c r="E20" s="1"/>
  <c r="D19"/>
  <c r="E19" s="1"/>
  <c r="D18"/>
  <c r="E18" s="1"/>
  <c r="D17"/>
  <c r="E17" s="1"/>
  <c r="D16"/>
  <c r="E16" s="1"/>
  <c r="D15"/>
  <c r="E15" s="1"/>
  <c r="D14"/>
  <c r="E14" s="1"/>
  <c r="D13"/>
  <c r="E13" s="1"/>
  <c r="D12"/>
  <c r="E12" s="1"/>
  <c r="D11"/>
  <c r="E11" s="1"/>
  <c r="D10"/>
  <c r="E10" s="1"/>
  <c r="D9"/>
  <c r="E9" s="1"/>
  <c r="D8"/>
  <c r="E8" s="1"/>
  <c r="D7"/>
  <c r="E7" s="1"/>
  <c r="D6"/>
  <c r="E6" s="1"/>
  <c r="D5"/>
  <c r="E5" s="1"/>
  <c r="D4"/>
  <c r="E4" s="1"/>
  <c r="D3"/>
  <c r="E3" s="1"/>
  <c r="D34"/>
  <c r="C31"/>
  <c r="B31"/>
  <c r="E3" i="5" l="1"/>
  <c r="E31" s="1"/>
  <c r="E35" s="1"/>
  <c r="E31" i="4"/>
  <c r="E33" s="1"/>
  <c r="D31"/>
  <c r="D33" s="1"/>
  <c r="D31" i="1"/>
  <c r="D33" s="1"/>
  <c r="E33" i="5" l="1"/>
  <c r="E35" i="4"/>
  <c r="E31" i="1"/>
  <c r="E35" s="1"/>
  <c r="E33" l="1"/>
</calcChain>
</file>

<file path=xl/sharedStrings.xml><?xml version="1.0" encoding="utf-8"?>
<sst xmlns="http://schemas.openxmlformats.org/spreadsheetml/2006/main" count="139" uniqueCount="64">
  <si>
    <t xml:space="preserve">Permits, fees, surveys.                                   </t>
  </si>
  <si>
    <t xml:space="preserve">Excavation.                                               </t>
  </si>
  <si>
    <t xml:space="preserve">Foundation.                                               </t>
  </si>
  <si>
    <t xml:space="preserve">Rough Lumber.                                             </t>
  </si>
  <si>
    <t xml:space="preserve">Rough Labor.                                              </t>
  </si>
  <si>
    <t xml:space="preserve">Windows and Exterior Doors.                               </t>
  </si>
  <si>
    <t xml:space="preserve">Roofing.                                                  </t>
  </si>
  <si>
    <t xml:space="preserve">Siding.                                                   </t>
  </si>
  <si>
    <t xml:space="preserve">Plumbing.                                                 </t>
  </si>
  <si>
    <t xml:space="preserve">Heating.                                                  </t>
  </si>
  <si>
    <t xml:space="preserve">Electrical.                                               </t>
  </si>
  <si>
    <t xml:space="preserve">Insulation.                                               </t>
  </si>
  <si>
    <t xml:space="preserve">Water Well                                                </t>
  </si>
  <si>
    <t xml:space="preserve">Sewer Septic                                              </t>
  </si>
  <si>
    <t xml:space="preserve">Drywall.                                                  </t>
  </si>
  <si>
    <t xml:space="preserve">Cabinets.                                                 </t>
  </si>
  <si>
    <t xml:space="preserve">Interior Trim.                                            </t>
  </si>
  <si>
    <t xml:space="preserve">Interior Trim Labor.                                      </t>
  </si>
  <si>
    <t xml:space="preserve">Painting.                                                 </t>
  </si>
  <si>
    <t xml:space="preserve">Appliances.                                               </t>
  </si>
  <si>
    <t xml:space="preserve">Light Fixtures.                                           </t>
  </si>
  <si>
    <t xml:space="preserve">Floor Coverings.                                          </t>
  </si>
  <si>
    <t xml:space="preserve">Driveway.                                                 </t>
  </si>
  <si>
    <t xml:space="preserve">Garage Door.                                              </t>
  </si>
  <si>
    <t xml:space="preserve">Misc.                                                     </t>
  </si>
  <si>
    <t xml:space="preserve">Other.                                                    </t>
  </si>
  <si>
    <t xml:space="preserve">Utilities electric, gas, phone, cable.                   </t>
  </si>
  <si>
    <t>completed</t>
  </si>
  <si>
    <t>estimated house value</t>
  </si>
  <si>
    <t>Total</t>
  </si>
  <si>
    <t>Land Value</t>
  </si>
  <si>
    <t>House Value</t>
  </si>
  <si>
    <t>price per square foot</t>
  </si>
  <si>
    <t>amount for completion</t>
  </si>
  <si>
    <t xml:space="preserve">Concrete </t>
  </si>
  <si>
    <t>% of construction cost</t>
  </si>
  <si>
    <r>
      <rPr>
        <b/>
        <sz val="11"/>
        <color theme="1"/>
        <rFont val="Calibri"/>
        <family val="2"/>
        <scheme val="minor"/>
      </rPr>
      <t>Permits, fees, surveys</t>
    </r>
    <r>
      <rPr>
        <sz val="11"/>
        <color theme="1"/>
        <rFont val="Calibri"/>
        <family val="2"/>
        <scheme val="minor"/>
      </rPr>
      <t>: Your building inspection department can give you the cost of permits and fees, which vary by locale. Permits in some areas include water and sewer tap-in fees. Permits can be very expensive and time consuming.</t>
    </r>
  </si>
  <si>
    <r>
      <rPr>
        <b/>
        <sz val="11"/>
        <color theme="1"/>
        <rFont val="Calibri"/>
        <family val="2"/>
        <scheme val="minor"/>
      </rPr>
      <t xml:space="preserve">Utilities electric, gas, phone, cable: </t>
    </r>
    <r>
      <rPr>
        <sz val="11"/>
        <color theme="1"/>
        <rFont val="Calibri"/>
        <family val="2"/>
        <scheme val="minor"/>
      </rPr>
      <t xml:space="preserve"> In some rural areas this item can be very costly, running into thousands of dollars. Check with your local utility companies in advance.</t>
    </r>
  </si>
  <si>
    <r>
      <rPr>
        <b/>
        <sz val="11"/>
        <color theme="1"/>
        <rFont val="Calibri"/>
        <family val="2"/>
        <scheme val="minor"/>
      </rPr>
      <t xml:space="preserve">Excavation: </t>
    </r>
    <r>
      <rPr>
        <sz val="11"/>
        <color theme="1"/>
        <rFont val="Calibri"/>
        <family val="2"/>
        <scheme val="minor"/>
      </rPr>
      <t>This item will depend on such factors as locale, soil conditions, terrain, and season of the year. Excavating for a basement will cost more than excavating for a slab or a crawl space. Get a written bid.</t>
    </r>
  </si>
  <si>
    <r>
      <rPr>
        <b/>
        <sz val="11"/>
        <color theme="1"/>
        <rFont val="Calibri"/>
        <family val="2"/>
        <scheme val="minor"/>
      </rPr>
      <t xml:space="preserve">Rough Lumber: </t>
    </r>
    <r>
      <rPr>
        <sz val="11"/>
        <color theme="1"/>
        <rFont val="Calibri"/>
        <family val="2"/>
        <scheme val="minor"/>
      </rPr>
      <t>This includes all materials except windows, doors, and roof shingles although it can include those as well). These are most of the materials necessary to dry-in the house, which means putting up the walls, windows, exterior doors, and roof to make the interior waterproof. A good lumber company will put together this material list for you free of charge because it wants your business.</t>
    </r>
  </si>
  <si>
    <r>
      <rPr>
        <b/>
        <sz val="11"/>
        <color theme="1"/>
        <rFont val="Calibri"/>
        <family val="2"/>
        <scheme val="minor"/>
      </rPr>
      <t>Foundation:</t>
    </r>
    <r>
      <rPr>
        <sz val="11"/>
        <color theme="1"/>
        <rFont val="Calibri"/>
        <family val="2"/>
        <scheme val="minor"/>
      </rPr>
      <t xml:space="preserve"> This item will vary considerably based on factors such as slope of lot and the height of basement walls.</t>
    </r>
  </si>
  <si>
    <r>
      <rPr>
        <b/>
        <sz val="11"/>
        <color theme="1"/>
        <rFont val="Calibri"/>
        <family val="2"/>
        <scheme val="minor"/>
      </rPr>
      <t xml:space="preserve">Rough Labor: </t>
    </r>
    <r>
      <rPr>
        <sz val="11"/>
        <color theme="1"/>
        <rFont val="Calibri"/>
        <family val="2"/>
        <scheme val="minor"/>
      </rPr>
      <t>This is the labor required to bring the house to the dry-in stage. After this stage is completed, all other stages can commence, some simultaneously. The best way to contract for this job is by the square foot, with the square footage agreed to before you start. Five people will arrive at five different square footage totals, using the same set of plans. Some will vary by 300 square feet or more. Sounds incredible, doesn’t itBut I swear that it’s true.</t>
    </r>
  </si>
  <si>
    <r>
      <rPr>
        <b/>
        <sz val="11"/>
        <color theme="1"/>
        <rFont val="Calibri"/>
        <family val="2"/>
        <scheme val="minor"/>
      </rPr>
      <t xml:space="preserve">Windows and Exterior Doors: </t>
    </r>
    <r>
      <rPr>
        <sz val="11"/>
        <color theme="1"/>
        <rFont val="Calibri"/>
        <family val="2"/>
        <scheme val="minor"/>
      </rPr>
      <t>This cost is simple to estimate since you have an exact count. I do not recommend any particular brand, but I do recommend that you visit a couple of building supply companies and compare. Most carry more than one brand. Locally made windows usually are less expensive than national brands and often carry comparable warranties.</t>
    </r>
  </si>
  <si>
    <r>
      <rPr>
        <b/>
        <sz val="11"/>
        <color theme="1"/>
        <rFont val="Calibri"/>
        <family val="2"/>
        <scheme val="minor"/>
      </rPr>
      <t xml:space="preserve">Roofing: </t>
    </r>
    <r>
      <rPr>
        <sz val="11"/>
        <color theme="1"/>
        <rFont val="Calibri"/>
        <family val="2"/>
        <scheme val="minor"/>
      </rPr>
      <t>This is measured and estimated by “squares.” A square of roofing is the amount of roofing material required to cover 100 square feet 10 feet X 10 feet). I advise having either your supplier or your contractor do this estimate. They won’t be exact, but may come a little closer than you will, though you might want to make your own calculations and see how they compare.  Asphalt-fiberglass shingles are priced according to the guarantee offered by the manufacturer. Fifteen-year shingles will be less expensive per square than 20- or 25-year shingles. It is probably best to go with a better-quality shingle, which will still be more economical than other types of roofing such as cedar shakes or steel panels.</t>
    </r>
  </si>
  <si>
    <r>
      <rPr>
        <b/>
        <sz val="11"/>
        <color theme="1"/>
        <rFont val="Calibri"/>
        <family val="2"/>
        <scheme val="minor"/>
      </rPr>
      <t xml:space="preserve">Concrete: </t>
    </r>
    <r>
      <rPr>
        <sz val="11"/>
        <color theme="1"/>
        <rFont val="Calibri"/>
        <family val="2"/>
        <scheme val="minor"/>
      </rPr>
      <t>This refers to smooth finish concrete work, not rough finish as in driveways, patios, and walks. It also involves the use of other materials such as Styrofoam, wire mesh, expansion joints, and polyethylene. Extra site preparation and gravel base installation can also figure in this expense. Your concrete subcontractors can explain this to you. The work is closely inspected by most building departments. Get a bid based on square footage of actual concrete area.</t>
    </r>
  </si>
  <si>
    <r>
      <rPr>
        <b/>
        <sz val="11"/>
        <color theme="1"/>
        <rFont val="Calibri"/>
        <family val="2"/>
        <scheme val="minor"/>
      </rPr>
      <t xml:space="preserve">Siding: </t>
    </r>
    <r>
      <rPr>
        <sz val="11"/>
        <color theme="1"/>
        <rFont val="Calibri"/>
        <family val="2"/>
        <scheme val="minor"/>
      </rPr>
      <t>Depending on the material used which may range from brick to vinyl), you can get an accurate bid from a subcontractor that includes the cost of siding materials and any flashing required around windows and doors.</t>
    </r>
  </si>
  <si>
    <r>
      <rPr>
        <b/>
        <sz val="11"/>
        <color theme="1"/>
        <rFont val="Calibri"/>
        <family val="2"/>
        <scheme val="minor"/>
      </rPr>
      <t xml:space="preserve">Plumbing: </t>
    </r>
    <r>
      <rPr>
        <sz val="11"/>
        <color theme="1"/>
        <rFont val="Calibri"/>
        <family val="2"/>
        <scheme val="minor"/>
      </rPr>
      <t>This bid should include all fixtures such as toilets, sinks, and water heater. It will not include such items as a dishwasher, garbage disposal, washing machine, or other household appliances. If you supply the plumbing fixtures, your plumbing labor bids will be higher to offset the plumber’s loss of profit on the fixtures. If a fixture you supply is defective, you will be responsible for taking care of warranty work, not the plumber. Keep that in mind.</t>
    </r>
  </si>
  <si>
    <r>
      <rPr>
        <b/>
        <sz val="11"/>
        <color theme="1"/>
        <rFont val="Calibri"/>
        <family val="2"/>
        <scheme val="minor"/>
      </rPr>
      <t xml:space="preserve">Heating: </t>
    </r>
    <r>
      <rPr>
        <sz val="11"/>
        <color theme="1"/>
        <rFont val="Calibri"/>
        <family val="2"/>
        <scheme val="minor"/>
      </rPr>
      <t>Use heating and air-conditioning systems recommended by your local utility company experts. Cost of installation should include proper ventilation for the bathrooms, the kitchen, and the clothes dryer.</t>
    </r>
  </si>
  <si>
    <r>
      <rPr>
        <b/>
        <sz val="11"/>
        <color theme="1"/>
        <rFont val="Calibri"/>
        <family val="2"/>
        <scheme val="minor"/>
      </rPr>
      <t xml:space="preserve">Electrical: </t>
    </r>
    <r>
      <rPr>
        <sz val="11"/>
        <color theme="1"/>
        <rFont val="Calibri"/>
        <family val="2"/>
        <scheme val="minor"/>
      </rPr>
      <t>In addition to electrical wiring costs, this bid should include all switches, receptacles, wires, panels and breakers, wiring of all built-in appliances, cable and phone wiring, and compliance with codes. It does not include lighting fixtures.</t>
    </r>
  </si>
  <si>
    <r>
      <rPr>
        <b/>
        <sz val="11"/>
        <color theme="1"/>
        <rFont val="Calibri"/>
        <family val="2"/>
        <scheme val="minor"/>
      </rPr>
      <t xml:space="preserve">Insulation: </t>
    </r>
    <r>
      <rPr>
        <sz val="11"/>
        <color theme="1"/>
        <rFont val="Calibri"/>
        <family val="2"/>
        <scheme val="minor"/>
      </rPr>
      <t>Get a bid per local code for minimum insulation. To get the maximum insulation for number of dollars spent, consult your local utility company experts.</t>
    </r>
  </si>
  <si>
    <r>
      <rPr>
        <b/>
        <sz val="11"/>
        <color theme="1"/>
        <rFont val="Calibri"/>
        <family val="2"/>
        <scheme val="minor"/>
      </rPr>
      <t xml:space="preserve">Water Well: </t>
    </r>
    <r>
      <rPr>
        <sz val="11"/>
        <color theme="1"/>
        <rFont val="Calibri"/>
        <family val="2"/>
        <scheme val="minor"/>
      </rPr>
      <t>For water tap-in fees, call your local municipality. For a well bid, call a well drilling firm familiar with the area and get a firm maximum bid as well as a drilling price per linear foot drilled.</t>
    </r>
  </si>
  <si>
    <r>
      <rPr>
        <b/>
        <sz val="11"/>
        <color theme="1"/>
        <rFont val="Calibri"/>
        <family val="2"/>
        <scheme val="minor"/>
      </rPr>
      <t xml:space="preserve">Sewer: </t>
    </r>
    <r>
      <rPr>
        <sz val="11"/>
        <color theme="1"/>
        <rFont val="Calibri"/>
        <family val="2"/>
        <scheme val="minor"/>
      </rPr>
      <t>For a sewer tap-in fee, call your local municipality. For the price of a septic field, get a written bid from a local contractor who does septic system installation. Note: Alternative types of septic systems for clay soil, high water table, etc. are very expensive but usually doable.</t>
    </r>
  </si>
  <si>
    <r>
      <rPr>
        <b/>
        <sz val="11"/>
        <color theme="1"/>
        <rFont val="Calibri"/>
        <family val="2"/>
        <scheme val="minor"/>
      </rPr>
      <t xml:space="preserve">Drywall: </t>
    </r>
    <r>
      <rPr>
        <sz val="11"/>
        <color theme="1"/>
        <rFont val="Calibri"/>
        <family val="2"/>
        <scheme val="minor"/>
      </rPr>
      <t>Bids should include labor and materials to hang the wallboard, tape joints, and finish with joint compound two coats). If you supply the drywall, you won't save any money, but you will be responsible for scheduling delivery, so decide how much your time and stress is worth.</t>
    </r>
  </si>
  <si>
    <r>
      <rPr>
        <b/>
        <sz val="11"/>
        <color theme="1"/>
        <rFont val="Calibri"/>
        <family val="2"/>
        <scheme val="minor"/>
      </rPr>
      <t xml:space="preserve">Cabinets: </t>
    </r>
    <r>
      <rPr>
        <sz val="11"/>
        <color theme="1"/>
        <rFont val="Calibri"/>
        <family val="2"/>
        <scheme val="minor"/>
      </rPr>
      <t>Bids should include kitchen cabinets and bathroom vanity cabinets, as well as countertops. Labor to install cabinets should be included in the carpenter's trim labor.</t>
    </r>
  </si>
  <si>
    <r>
      <rPr>
        <b/>
        <sz val="11"/>
        <color theme="1"/>
        <rFont val="Calibri"/>
        <family val="2"/>
        <scheme val="minor"/>
      </rPr>
      <t xml:space="preserve">Interior Trim: </t>
    </r>
    <r>
      <rPr>
        <sz val="11"/>
        <color theme="1"/>
        <rFont val="Calibri"/>
        <family val="2"/>
        <scheme val="minor"/>
      </rPr>
      <t>A bid from the lumber supplier should include all interior doors, moldings, closet shelves, and stairway trim. It should also include additional sub flooring also called underlayment) for carpet.</t>
    </r>
  </si>
  <si>
    <r>
      <rPr>
        <b/>
        <sz val="11"/>
        <color theme="1"/>
        <rFont val="Calibri"/>
        <family val="2"/>
        <scheme val="minor"/>
      </rPr>
      <t xml:space="preserve">Interior Trim Labor: </t>
    </r>
    <r>
      <rPr>
        <sz val="11"/>
        <color theme="1"/>
        <rFont val="Calibri"/>
        <family val="2"/>
        <scheme val="minor"/>
      </rPr>
      <t>You should get a bid to install all the materials for both cabinets and interior trim listed above.</t>
    </r>
  </si>
  <si>
    <r>
      <rPr>
        <b/>
        <sz val="11"/>
        <color theme="1"/>
        <rFont val="Calibri"/>
        <family val="2"/>
        <scheme val="minor"/>
      </rPr>
      <t xml:space="preserve">Painting: </t>
    </r>
    <r>
      <rPr>
        <sz val="11"/>
        <color theme="1"/>
        <rFont val="Calibri"/>
        <family val="2"/>
        <scheme val="minor"/>
      </rPr>
      <t xml:space="preserve">First-time house contractors builders) often skimp on this category by planning to do it themselves. But it is still smart to get an estimate, even if just for the materials. If you are not planning on doing the labor yourself, get a written bid for both labor and materials. If you prefer to do your own labor, remember Murphy's Law # 414: "Do-it-yourself labor takes twice as long and you get half the quality." </t>
    </r>
  </si>
  <si>
    <r>
      <rPr>
        <b/>
        <sz val="11"/>
        <color theme="1"/>
        <rFont val="Calibri"/>
        <family val="2"/>
        <scheme val="minor"/>
      </rPr>
      <t xml:space="preserve">Appliances: </t>
    </r>
    <r>
      <rPr>
        <sz val="11"/>
        <color theme="1"/>
        <rFont val="Calibri"/>
        <family val="2"/>
        <scheme val="minor"/>
      </rPr>
      <t xml:space="preserve">In the planning stage, you don’t need the actual models picked out, just a ballpark idea of what you think you will eventually buy. Use a dollar allowance in your estimate that you feel is adequate to get the appliances you want.  </t>
    </r>
  </si>
  <si>
    <r>
      <rPr>
        <b/>
        <sz val="11"/>
        <color theme="1"/>
        <rFont val="Calibri"/>
        <family val="2"/>
        <scheme val="minor"/>
      </rPr>
      <t xml:space="preserve">Light Fixtures: </t>
    </r>
    <r>
      <rPr>
        <sz val="11"/>
        <color theme="1"/>
        <rFont val="Calibri"/>
        <family val="2"/>
        <scheme val="minor"/>
      </rPr>
      <t xml:space="preserve">Though you probably won’t have your actual fixtures selected, figure an amount that will be enough to cover the costs of all necessary fixtures. You can do this by shopping around at lighting stores, home centers, and online. </t>
    </r>
  </si>
  <si>
    <r>
      <rPr>
        <b/>
        <sz val="11"/>
        <color theme="1"/>
        <rFont val="Calibri"/>
        <family val="2"/>
        <scheme val="minor"/>
      </rPr>
      <t xml:space="preserve">Floor Covering: </t>
    </r>
    <r>
      <rPr>
        <sz val="11"/>
        <color theme="1"/>
        <rFont val="Calibri"/>
        <family val="2"/>
        <scheme val="minor"/>
      </rPr>
      <t>Estimate approximate costs for all floor coverings, taking into account varying amounts for wood, carpet, tile, or other coverings. Bids should include labor to install, or get separate installation bids.</t>
    </r>
  </si>
  <si>
    <r>
      <rPr>
        <b/>
        <sz val="11"/>
        <color theme="1"/>
        <rFont val="Calibri"/>
        <family val="2"/>
        <scheme val="minor"/>
      </rPr>
      <t xml:space="preserve">Driveway: </t>
    </r>
    <r>
      <rPr>
        <sz val="11"/>
        <color theme="1"/>
        <rFont val="Calibri"/>
        <family val="2"/>
        <scheme val="minor"/>
      </rPr>
      <t>Depending on the material used, get a bid in writing based on the square footage of the area to be covered. Make sure you agree on the square footage.</t>
    </r>
  </si>
  <si>
    <r>
      <rPr>
        <b/>
        <sz val="11"/>
        <color theme="1"/>
        <rFont val="Calibri"/>
        <family val="2"/>
        <scheme val="minor"/>
      </rPr>
      <t xml:space="preserve">Garage Door: </t>
    </r>
    <r>
      <rPr>
        <sz val="11"/>
        <color theme="1"/>
        <rFont val="Calibri"/>
        <family val="2"/>
        <scheme val="minor"/>
      </rPr>
      <t>If you can still afford one, get a price from your local lumber company — with or without operators, installed or uninstalled.</t>
    </r>
  </si>
  <si>
    <r>
      <rPr>
        <b/>
        <sz val="11"/>
        <color theme="1"/>
        <rFont val="Calibri"/>
        <family val="2"/>
        <scheme val="minor"/>
      </rPr>
      <t xml:space="preserve">Misc: </t>
    </r>
    <r>
      <rPr>
        <sz val="11"/>
        <color theme="1"/>
        <rFont val="Calibri"/>
        <family val="2"/>
        <scheme val="minor"/>
      </rPr>
      <t>Recommended Minimum is 5%.</t>
    </r>
  </si>
  <si>
    <r>
      <rPr>
        <b/>
        <sz val="11"/>
        <color theme="1"/>
        <rFont val="Calibri"/>
        <family val="2"/>
        <scheme val="minor"/>
      </rPr>
      <t xml:space="preserve">Other: </t>
    </r>
    <r>
      <rPr>
        <sz val="11"/>
        <color theme="1"/>
        <rFont val="Calibri"/>
        <family val="2"/>
        <scheme val="minor"/>
      </rPr>
      <t>Decks, Gutters, Patio, Landscaping, Saunas, Pole Barns, etc. Add categories if needed.</t>
    </r>
  </si>
</sst>
</file>

<file path=xl/styles.xml><?xml version="1.0" encoding="utf-8"?>
<styleSheet xmlns="http://schemas.openxmlformats.org/spreadsheetml/2006/main">
  <numFmts count="1">
    <numFmt numFmtId="164" formatCode="&quot;$&quot;#,##0.00"/>
  </numFmts>
  <fonts count="2">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0" fillId="0" borderId="0" xfId="0" applyNumberFormat="1" applyAlignment="1"/>
    <xf numFmtId="10" fontId="0" fillId="0" borderId="0" xfId="0" applyNumberFormat="1"/>
    <xf numFmtId="4" fontId="0" fillId="0" borderId="0" xfId="0" applyNumberFormat="1"/>
    <xf numFmtId="0" fontId="0" fillId="0" borderId="0" xfId="0" applyNumberFormat="1" applyAlignment="1">
      <alignment vertical="top" wrapText="1"/>
    </xf>
    <xf numFmtId="164"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E35"/>
  <sheetViews>
    <sheetView workbookViewId="0">
      <selection activeCell="E35" sqref="E35"/>
    </sheetView>
  </sheetViews>
  <sheetFormatPr defaultRowHeight="15"/>
  <cols>
    <col min="1" max="1" width="36" style="1" customWidth="1"/>
    <col min="2" max="2" width="12.5703125" style="2" customWidth="1"/>
    <col min="3" max="3" width="11.5703125" style="2" customWidth="1"/>
    <col min="4" max="4" width="15.7109375" style="3" customWidth="1"/>
    <col min="5" max="5" width="14.5703125" style="3" customWidth="1"/>
  </cols>
  <sheetData>
    <row r="1" spans="1:5">
      <c r="B1" s="2" t="s">
        <v>35</v>
      </c>
      <c r="D1" s="3" t="s">
        <v>28</v>
      </c>
    </row>
    <row r="2" spans="1:5">
      <c r="C2" s="2" t="s">
        <v>27</v>
      </c>
      <c r="D2" s="5">
        <v>86460</v>
      </c>
      <c r="E2" s="5" t="s">
        <v>27</v>
      </c>
    </row>
    <row r="3" spans="1:5">
      <c r="A3" s="1" t="s">
        <v>0</v>
      </c>
      <c r="B3" s="2">
        <v>1.4999999999999999E-2</v>
      </c>
      <c r="C3" s="2">
        <v>0.5</v>
      </c>
      <c r="D3" s="5">
        <f>D2*B3</f>
        <v>1296.8999999999999</v>
      </c>
      <c r="E3" s="5">
        <f>D3*C3</f>
        <v>648.44999999999993</v>
      </c>
    </row>
    <row r="4" spans="1:5">
      <c r="A4" s="1" t="s">
        <v>26</v>
      </c>
      <c r="B4" s="2">
        <v>0.01</v>
      </c>
      <c r="C4" s="2">
        <v>0.8</v>
      </c>
      <c r="D4" s="5">
        <f>D2*B4</f>
        <v>864.6</v>
      </c>
      <c r="E4" s="5">
        <f>D4*C4</f>
        <v>691.68000000000006</v>
      </c>
    </row>
    <row r="5" spans="1:5">
      <c r="A5" s="1" t="s">
        <v>1</v>
      </c>
      <c r="B5" s="2">
        <v>0.02</v>
      </c>
      <c r="C5" s="2">
        <v>1</v>
      </c>
      <c r="D5" s="5">
        <f>D2*B5</f>
        <v>1729.2</v>
      </c>
      <c r="E5" s="5">
        <f>D5*C5</f>
        <v>1729.2</v>
      </c>
    </row>
    <row r="6" spans="1:5">
      <c r="A6" s="1" t="s">
        <v>2</v>
      </c>
      <c r="B6" s="2">
        <v>7.0000000000000007E-2</v>
      </c>
      <c r="C6" s="2">
        <v>1</v>
      </c>
      <c r="D6" s="5">
        <f>D2*B6</f>
        <v>6052.2000000000007</v>
      </c>
      <c r="E6" s="5">
        <f>D6*C6</f>
        <v>6052.2000000000007</v>
      </c>
    </row>
    <row r="7" spans="1:5">
      <c r="A7" s="1" t="s">
        <v>3</v>
      </c>
      <c r="B7" s="2">
        <v>0.1</v>
      </c>
      <c r="C7" s="2">
        <v>1</v>
      </c>
      <c r="D7" s="5">
        <f>D2*B7</f>
        <v>8646</v>
      </c>
      <c r="E7" s="5">
        <f>D7*C7</f>
        <v>8646</v>
      </c>
    </row>
    <row r="8" spans="1:5">
      <c r="A8" s="1" t="s">
        <v>4</v>
      </c>
      <c r="B8" s="2">
        <v>0.1</v>
      </c>
      <c r="C8" s="2">
        <v>1</v>
      </c>
      <c r="D8" s="5">
        <f>D2*B8</f>
        <v>8646</v>
      </c>
      <c r="E8" s="5">
        <f>D8*C8</f>
        <v>8646</v>
      </c>
    </row>
    <row r="9" spans="1:5">
      <c r="A9" s="1" t="s">
        <v>5</v>
      </c>
      <c r="B9" s="2">
        <v>0.03</v>
      </c>
      <c r="C9" s="2">
        <v>0.9</v>
      </c>
      <c r="D9" s="5">
        <f>D2*B9</f>
        <v>2593.7999999999997</v>
      </c>
      <c r="E9" s="5">
        <f>D9*C9</f>
        <v>2334.4199999999996</v>
      </c>
    </row>
    <row r="10" spans="1:5">
      <c r="A10" s="1" t="s">
        <v>6</v>
      </c>
      <c r="B10" s="2">
        <v>0.04</v>
      </c>
      <c r="C10" s="2">
        <v>1</v>
      </c>
      <c r="D10" s="5">
        <f>D2*B10</f>
        <v>3458.4</v>
      </c>
      <c r="E10" s="5">
        <f>D10*C10</f>
        <v>3458.4</v>
      </c>
    </row>
    <row r="11" spans="1:5">
      <c r="A11" s="1" t="s">
        <v>34</v>
      </c>
      <c r="B11" s="2">
        <v>0.02</v>
      </c>
      <c r="C11" s="2">
        <v>1</v>
      </c>
      <c r="D11" s="5">
        <f>D2*B11</f>
        <v>1729.2</v>
      </c>
      <c r="E11" s="5">
        <f>D11*C11</f>
        <v>1729.2</v>
      </c>
    </row>
    <row r="12" spans="1:5">
      <c r="A12" s="1" t="s">
        <v>7</v>
      </c>
      <c r="B12" s="2">
        <v>0.06</v>
      </c>
      <c r="C12" s="2">
        <v>0.3</v>
      </c>
      <c r="D12" s="5">
        <f>D2*B12</f>
        <v>5187.5999999999995</v>
      </c>
      <c r="E12" s="5">
        <f>D12*C12</f>
        <v>1556.2799999999997</v>
      </c>
    </row>
    <row r="13" spans="1:5">
      <c r="A13" s="1" t="s">
        <v>8</v>
      </c>
      <c r="B13" s="2">
        <v>0.05</v>
      </c>
      <c r="C13" s="2">
        <v>0.2</v>
      </c>
      <c r="D13" s="5">
        <f>D2*B13</f>
        <v>4323</v>
      </c>
      <c r="E13" s="5">
        <f>D13*C13</f>
        <v>864.6</v>
      </c>
    </row>
    <row r="14" spans="1:5">
      <c r="A14" s="1" t="s">
        <v>9</v>
      </c>
      <c r="B14" s="2">
        <v>0.04</v>
      </c>
      <c r="C14" s="2">
        <v>0.4</v>
      </c>
      <c r="D14" s="5">
        <f>D2*B14</f>
        <v>3458.4</v>
      </c>
      <c r="E14" s="5">
        <f>D14*C14</f>
        <v>1383.3600000000001</v>
      </c>
    </row>
    <row r="15" spans="1:5">
      <c r="A15" s="1" t="s">
        <v>10</v>
      </c>
      <c r="B15" s="2">
        <v>0.04</v>
      </c>
      <c r="C15" s="2">
        <v>0.5</v>
      </c>
      <c r="D15" s="5">
        <f>D2*B15</f>
        <v>3458.4</v>
      </c>
      <c r="E15" s="5">
        <f>D15*C15</f>
        <v>1729.2</v>
      </c>
    </row>
    <row r="16" spans="1:5">
      <c r="A16" s="1" t="s">
        <v>11</v>
      </c>
      <c r="B16" s="2">
        <v>1.2E-2</v>
      </c>
      <c r="C16" s="2">
        <v>0.5</v>
      </c>
      <c r="D16" s="5">
        <f>D2*B16</f>
        <v>1037.52</v>
      </c>
      <c r="E16" s="5">
        <f>D16*C16</f>
        <v>518.76</v>
      </c>
    </row>
    <row r="17" spans="1:5">
      <c r="A17" s="1" t="s">
        <v>12</v>
      </c>
      <c r="B17" s="2">
        <v>0.02</v>
      </c>
      <c r="C17" s="2">
        <v>1</v>
      </c>
      <c r="D17" s="5">
        <f>D2*B17</f>
        <v>1729.2</v>
      </c>
      <c r="E17" s="5">
        <f>D17*C17</f>
        <v>1729.2</v>
      </c>
    </row>
    <row r="18" spans="1:5">
      <c r="A18" s="1" t="s">
        <v>13</v>
      </c>
      <c r="B18" s="2">
        <v>0.02</v>
      </c>
      <c r="C18" s="2">
        <v>1</v>
      </c>
      <c r="D18" s="5">
        <f>D2*B18</f>
        <v>1729.2</v>
      </c>
      <c r="E18" s="5">
        <f>D18*C18</f>
        <v>1729.2</v>
      </c>
    </row>
    <row r="19" spans="1:5">
      <c r="A19" s="1" t="s">
        <v>14</v>
      </c>
      <c r="B19" s="2">
        <v>0.05</v>
      </c>
      <c r="C19" s="2">
        <v>0.8</v>
      </c>
      <c r="D19" s="5">
        <f>D2*B19</f>
        <v>4323</v>
      </c>
      <c r="E19" s="5">
        <f>D19*C19</f>
        <v>3458.4</v>
      </c>
    </row>
    <row r="20" spans="1:5">
      <c r="A20" s="1" t="s">
        <v>15</v>
      </c>
      <c r="B20" s="2">
        <v>0.04</v>
      </c>
      <c r="C20" s="2">
        <v>0</v>
      </c>
      <c r="D20" s="5">
        <f>D2*B20</f>
        <v>3458.4</v>
      </c>
      <c r="E20" s="5">
        <f>D20*C20</f>
        <v>0</v>
      </c>
    </row>
    <row r="21" spans="1:5">
      <c r="A21" s="1" t="s">
        <v>16</v>
      </c>
      <c r="B21" s="2">
        <v>1.4999999999999999E-2</v>
      </c>
      <c r="C21" s="2">
        <v>0.7</v>
      </c>
      <c r="D21" s="5">
        <f>D2*B21</f>
        <v>1296.8999999999999</v>
      </c>
      <c r="E21" s="5">
        <f>D21*C21</f>
        <v>907.82999999999981</v>
      </c>
    </row>
    <row r="22" spans="1:5">
      <c r="A22" s="1" t="s">
        <v>17</v>
      </c>
      <c r="B22" s="2">
        <v>1.4999999999999999E-2</v>
      </c>
      <c r="C22" s="2">
        <v>0.7</v>
      </c>
      <c r="D22" s="5">
        <f>D2*B22</f>
        <v>1296.8999999999999</v>
      </c>
      <c r="E22" s="5">
        <f>D22*C22</f>
        <v>907.82999999999981</v>
      </c>
    </row>
    <row r="23" spans="1:5">
      <c r="A23" s="1" t="s">
        <v>18</v>
      </c>
      <c r="B23" s="2">
        <v>0.04</v>
      </c>
      <c r="C23" s="2">
        <v>0.8</v>
      </c>
      <c r="D23" s="5">
        <f>D2*B23</f>
        <v>3458.4</v>
      </c>
      <c r="E23" s="5">
        <f>D23*C23</f>
        <v>2766.7200000000003</v>
      </c>
    </row>
    <row r="24" spans="1:5">
      <c r="A24" s="1" t="s">
        <v>19</v>
      </c>
      <c r="B24" s="2">
        <v>0.01</v>
      </c>
      <c r="C24" s="2">
        <v>0</v>
      </c>
      <c r="D24" s="5">
        <f>D2*B24</f>
        <v>864.6</v>
      </c>
      <c r="E24" s="5">
        <f>D24*C24</f>
        <v>0</v>
      </c>
    </row>
    <row r="25" spans="1:5">
      <c r="A25" s="1" t="s">
        <v>20</v>
      </c>
      <c r="B25" s="2">
        <v>0.01</v>
      </c>
      <c r="C25" s="2">
        <v>0</v>
      </c>
      <c r="D25" s="5">
        <f>D2*B25</f>
        <v>864.6</v>
      </c>
      <c r="E25" s="5">
        <f>D25*C25</f>
        <v>0</v>
      </c>
    </row>
    <row r="26" spans="1:5">
      <c r="A26" s="1" t="s">
        <v>21</v>
      </c>
      <c r="B26" s="2">
        <v>0.04</v>
      </c>
      <c r="C26" s="2">
        <v>0</v>
      </c>
      <c r="D26" s="5">
        <f>D2*B26</f>
        <v>3458.4</v>
      </c>
      <c r="E26" s="5">
        <f>D26*C26</f>
        <v>0</v>
      </c>
    </row>
    <row r="27" spans="1:5">
      <c r="A27" s="1" t="s">
        <v>22</v>
      </c>
      <c r="B27" s="2">
        <v>1.4999999999999999E-2</v>
      </c>
      <c r="C27" s="2">
        <v>1</v>
      </c>
      <c r="D27" s="5">
        <f>D2*B27</f>
        <v>1296.8999999999999</v>
      </c>
      <c r="E27" s="5">
        <f>D27*C27</f>
        <v>1296.8999999999999</v>
      </c>
    </row>
    <row r="28" spans="1:5">
      <c r="A28" s="1" t="s">
        <v>23</v>
      </c>
      <c r="B28" s="2">
        <v>1.2999999999999999E-2</v>
      </c>
      <c r="C28" s="2">
        <v>0.3</v>
      </c>
      <c r="D28" s="5">
        <f>D2*B28</f>
        <v>1123.98</v>
      </c>
      <c r="E28" s="5">
        <f>D28*C28</f>
        <v>337.19400000000002</v>
      </c>
    </row>
    <row r="29" spans="1:5">
      <c r="A29" s="1" t="s">
        <v>24</v>
      </c>
      <c r="B29" s="2">
        <v>7.0000000000000007E-2</v>
      </c>
      <c r="C29" s="2">
        <v>0</v>
      </c>
      <c r="D29" s="5">
        <f>D2*B29</f>
        <v>6052.2000000000007</v>
      </c>
      <c r="E29" s="5">
        <f>D29*C29</f>
        <v>0</v>
      </c>
    </row>
    <row r="30" spans="1:5">
      <c r="A30" s="1" t="s">
        <v>25</v>
      </c>
      <c r="B30" s="2">
        <v>3.5000000000000003E-2</v>
      </c>
      <c r="C30" s="2">
        <v>0</v>
      </c>
      <c r="D30" s="5">
        <f>D2*B30</f>
        <v>3026.1000000000004</v>
      </c>
      <c r="E30" s="5">
        <f>D30*C30</f>
        <v>0</v>
      </c>
    </row>
    <row r="31" spans="1:5">
      <c r="A31" s="1" t="s">
        <v>31</v>
      </c>
      <c r="B31" s="2">
        <f>SUM(B3:B30)</f>
        <v>1.0000000000000004</v>
      </c>
      <c r="C31" s="2">
        <f>SUM(C3:C30)/27</f>
        <v>0.60740740740740751</v>
      </c>
      <c r="D31" s="5">
        <f>SUM(D3:D30)</f>
        <v>86459.999999999985</v>
      </c>
      <c r="E31" s="5">
        <f>SUM(E3:E30)</f>
        <v>53121.023999999998</v>
      </c>
    </row>
    <row r="32" spans="1:5">
      <c r="A32" s="1" t="s">
        <v>30</v>
      </c>
      <c r="D32" s="5">
        <v>12000</v>
      </c>
      <c r="E32" s="5">
        <v>12000</v>
      </c>
    </row>
    <row r="33" spans="1:5">
      <c r="A33" s="1" t="s">
        <v>29</v>
      </c>
      <c r="D33" s="5">
        <f>SUM(D31,D32)</f>
        <v>98459.999999999985</v>
      </c>
      <c r="E33" s="5">
        <f>SUM(E31,E32)</f>
        <v>65121.023999999998</v>
      </c>
    </row>
    <row r="34" spans="1:5">
      <c r="A34" s="1" t="s">
        <v>32</v>
      </c>
      <c r="D34" s="3">
        <f>D2/1310</f>
        <v>66</v>
      </c>
    </row>
    <row r="35" spans="1:5">
      <c r="A35" s="3" t="s">
        <v>33</v>
      </c>
      <c r="E35" s="5">
        <f>D2-E31</f>
        <v>33338.976000000002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E35"/>
  <sheetViews>
    <sheetView workbookViewId="0">
      <selection activeCell="E35" sqref="E35"/>
    </sheetView>
  </sheetViews>
  <sheetFormatPr defaultRowHeight="15"/>
  <cols>
    <col min="1" max="1" width="32" style="1" customWidth="1"/>
    <col min="2" max="2" width="12.5703125" style="2" customWidth="1"/>
    <col min="3" max="3" width="12.140625" style="2" customWidth="1"/>
    <col min="4" max="5" width="16" style="3" customWidth="1"/>
  </cols>
  <sheetData>
    <row r="1" spans="1:5">
      <c r="B1" s="2" t="s">
        <v>35</v>
      </c>
      <c r="D1" s="3" t="s">
        <v>28</v>
      </c>
    </row>
    <row r="2" spans="1:5">
      <c r="C2" s="2" t="s">
        <v>27</v>
      </c>
      <c r="D2" s="5">
        <v>64000</v>
      </c>
      <c r="E2" s="5" t="s">
        <v>27</v>
      </c>
    </row>
    <row r="3" spans="1:5">
      <c r="A3" s="1" t="s">
        <v>0</v>
      </c>
      <c r="B3" s="2">
        <v>1.4999999999999999E-2</v>
      </c>
      <c r="C3" s="2">
        <v>0.5</v>
      </c>
      <c r="D3" s="5">
        <f>D2*B3</f>
        <v>960</v>
      </c>
      <c r="E3" s="5">
        <f>D3*C3</f>
        <v>480</v>
      </c>
    </row>
    <row r="4" spans="1:5">
      <c r="A4" s="1" t="s">
        <v>26</v>
      </c>
      <c r="B4" s="2">
        <v>0.01</v>
      </c>
      <c r="C4" s="2">
        <v>0.8</v>
      </c>
      <c r="D4" s="5">
        <f>D2*B4</f>
        <v>640</v>
      </c>
      <c r="E4" s="5">
        <f>D4*C4</f>
        <v>512</v>
      </c>
    </row>
    <row r="5" spans="1:5">
      <c r="A5" s="1" t="s">
        <v>1</v>
      </c>
      <c r="B5" s="2">
        <v>0.02</v>
      </c>
      <c r="C5" s="2">
        <v>1</v>
      </c>
      <c r="D5" s="5">
        <f>D2*B5</f>
        <v>1280</v>
      </c>
      <c r="E5" s="5">
        <f>D5*C5</f>
        <v>1280</v>
      </c>
    </row>
    <row r="6" spans="1:5">
      <c r="A6" s="1" t="s">
        <v>2</v>
      </c>
      <c r="B6" s="2">
        <v>7.0000000000000007E-2</v>
      </c>
      <c r="C6" s="2">
        <v>1</v>
      </c>
      <c r="D6" s="5">
        <f>D2*B6</f>
        <v>4480</v>
      </c>
      <c r="E6" s="5">
        <f>D6*C6</f>
        <v>4480</v>
      </c>
    </row>
    <row r="7" spans="1:5">
      <c r="A7" s="1" t="s">
        <v>3</v>
      </c>
      <c r="B7" s="2">
        <v>0.1</v>
      </c>
      <c r="C7" s="2">
        <v>1</v>
      </c>
      <c r="D7" s="5">
        <f>D2*B7</f>
        <v>6400</v>
      </c>
      <c r="E7" s="5">
        <f>D7*C7</f>
        <v>6400</v>
      </c>
    </row>
    <row r="8" spans="1:5">
      <c r="A8" s="1" t="s">
        <v>4</v>
      </c>
      <c r="B8" s="2">
        <v>0.1</v>
      </c>
      <c r="C8" s="2">
        <v>1</v>
      </c>
      <c r="D8" s="5">
        <f>D2*B8</f>
        <v>6400</v>
      </c>
      <c r="E8" s="5">
        <f>D8*C8</f>
        <v>6400</v>
      </c>
    </row>
    <row r="9" spans="1:5">
      <c r="A9" s="1" t="s">
        <v>5</v>
      </c>
      <c r="B9" s="2">
        <v>0.03</v>
      </c>
      <c r="C9" s="2">
        <v>0.9</v>
      </c>
      <c r="D9" s="5">
        <f>D2*B9</f>
        <v>1920</v>
      </c>
      <c r="E9" s="5">
        <f>D9*C9</f>
        <v>1728</v>
      </c>
    </row>
    <row r="10" spans="1:5">
      <c r="A10" s="1" t="s">
        <v>6</v>
      </c>
      <c r="B10" s="2">
        <v>0.04</v>
      </c>
      <c r="C10" s="2">
        <v>1</v>
      </c>
      <c r="D10" s="5">
        <f>D2*B10</f>
        <v>2560</v>
      </c>
      <c r="E10" s="5">
        <f>D10*C10</f>
        <v>2560</v>
      </c>
    </row>
    <row r="11" spans="1:5">
      <c r="A11" s="1" t="s">
        <v>34</v>
      </c>
      <c r="B11" s="2">
        <v>0.02</v>
      </c>
      <c r="C11" s="2">
        <v>1</v>
      </c>
      <c r="D11" s="5">
        <f>D2*B11</f>
        <v>1280</v>
      </c>
      <c r="E11" s="5">
        <f>D11*C11</f>
        <v>1280</v>
      </c>
    </row>
    <row r="12" spans="1:5">
      <c r="A12" s="1" t="s">
        <v>7</v>
      </c>
      <c r="B12" s="2">
        <v>0.06</v>
      </c>
      <c r="C12" s="2">
        <v>0.3</v>
      </c>
      <c r="D12" s="5">
        <f>D2*B12</f>
        <v>3840</v>
      </c>
      <c r="E12" s="5">
        <f>D12*C12</f>
        <v>1152</v>
      </c>
    </row>
    <row r="13" spans="1:5">
      <c r="A13" s="1" t="s">
        <v>8</v>
      </c>
      <c r="B13" s="2">
        <v>0.05</v>
      </c>
      <c r="C13" s="2">
        <v>0.2</v>
      </c>
      <c r="D13" s="5">
        <f>D2*B13</f>
        <v>3200</v>
      </c>
      <c r="E13" s="5">
        <f>D13*C13</f>
        <v>640</v>
      </c>
    </row>
    <row r="14" spans="1:5">
      <c r="A14" s="1" t="s">
        <v>9</v>
      </c>
      <c r="B14" s="2">
        <v>0.04</v>
      </c>
      <c r="C14" s="2">
        <v>0.4</v>
      </c>
      <c r="D14" s="5">
        <f>D2*B14</f>
        <v>2560</v>
      </c>
      <c r="E14" s="5">
        <f>D14*C14</f>
        <v>1024</v>
      </c>
    </row>
    <row r="15" spans="1:5">
      <c r="A15" s="1" t="s">
        <v>10</v>
      </c>
      <c r="B15" s="2">
        <v>0.04</v>
      </c>
      <c r="C15" s="2">
        <v>0.5</v>
      </c>
      <c r="D15" s="5">
        <f>D2*B15</f>
        <v>2560</v>
      </c>
      <c r="E15" s="5">
        <f>D15*C15</f>
        <v>1280</v>
      </c>
    </row>
    <row r="16" spans="1:5">
      <c r="A16" s="1" t="s">
        <v>11</v>
      </c>
      <c r="B16" s="2">
        <v>1.2E-2</v>
      </c>
      <c r="C16" s="2">
        <v>0.5</v>
      </c>
      <c r="D16" s="5">
        <f>D2*B16</f>
        <v>768</v>
      </c>
      <c r="E16" s="5">
        <f>D16*C16</f>
        <v>384</v>
      </c>
    </row>
    <row r="17" spans="1:5">
      <c r="A17" s="1" t="s">
        <v>12</v>
      </c>
      <c r="B17" s="2">
        <v>0.02</v>
      </c>
      <c r="C17" s="2">
        <v>1</v>
      </c>
      <c r="D17" s="5">
        <f>D2*B17</f>
        <v>1280</v>
      </c>
      <c r="E17" s="5">
        <f>D17*C17</f>
        <v>1280</v>
      </c>
    </row>
    <row r="18" spans="1:5">
      <c r="A18" s="1" t="s">
        <v>13</v>
      </c>
      <c r="B18" s="2">
        <v>0.02</v>
      </c>
      <c r="C18" s="2">
        <v>1</v>
      </c>
      <c r="D18" s="5">
        <f>D2*B18</f>
        <v>1280</v>
      </c>
      <c r="E18" s="5">
        <f>D18*C18</f>
        <v>1280</v>
      </c>
    </row>
    <row r="19" spans="1:5">
      <c r="A19" s="1" t="s">
        <v>14</v>
      </c>
      <c r="B19" s="2">
        <v>0.05</v>
      </c>
      <c r="C19" s="2">
        <v>0.8</v>
      </c>
      <c r="D19" s="5">
        <f>D2*B19</f>
        <v>3200</v>
      </c>
      <c r="E19" s="5">
        <f>D19*C19</f>
        <v>2560</v>
      </c>
    </row>
    <row r="20" spans="1:5">
      <c r="A20" s="1" t="s">
        <v>15</v>
      </c>
      <c r="B20" s="2">
        <v>0.04</v>
      </c>
      <c r="C20" s="2">
        <v>0</v>
      </c>
      <c r="D20" s="5">
        <f>D2*B20</f>
        <v>2560</v>
      </c>
      <c r="E20" s="5">
        <f>D20*C20</f>
        <v>0</v>
      </c>
    </row>
    <row r="21" spans="1:5">
      <c r="A21" s="1" t="s">
        <v>16</v>
      </c>
      <c r="B21" s="2">
        <v>1.4999999999999999E-2</v>
      </c>
      <c r="C21" s="2">
        <v>0.7</v>
      </c>
      <c r="D21" s="5">
        <f>D2*B21</f>
        <v>960</v>
      </c>
      <c r="E21" s="5">
        <f>D21*C21</f>
        <v>672</v>
      </c>
    </row>
    <row r="22" spans="1:5">
      <c r="A22" s="1" t="s">
        <v>17</v>
      </c>
      <c r="B22" s="2">
        <v>1.4999999999999999E-2</v>
      </c>
      <c r="C22" s="2">
        <v>0.7</v>
      </c>
      <c r="D22" s="5">
        <f>D2*B22</f>
        <v>960</v>
      </c>
      <c r="E22" s="5">
        <f>D22*C22</f>
        <v>672</v>
      </c>
    </row>
    <row r="23" spans="1:5">
      <c r="A23" s="1" t="s">
        <v>18</v>
      </c>
      <c r="B23" s="2">
        <v>0.04</v>
      </c>
      <c r="C23" s="2">
        <v>0.8</v>
      </c>
      <c r="D23" s="5">
        <f>D2*B23</f>
        <v>2560</v>
      </c>
      <c r="E23" s="5">
        <f>D23*C23</f>
        <v>2048</v>
      </c>
    </row>
    <row r="24" spans="1:5">
      <c r="A24" s="1" t="s">
        <v>19</v>
      </c>
      <c r="B24" s="2">
        <v>0.01</v>
      </c>
      <c r="C24" s="2">
        <v>0</v>
      </c>
      <c r="D24" s="5">
        <f>D2*B24</f>
        <v>640</v>
      </c>
      <c r="E24" s="5">
        <f>D24*C24</f>
        <v>0</v>
      </c>
    </row>
    <row r="25" spans="1:5">
      <c r="A25" s="1" t="s">
        <v>20</v>
      </c>
      <c r="B25" s="2">
        <v>0.01</v>
      </c>
      <c r="C25" s="2">
        <v>0</v>
      </c>
      <c r="D25" s="5">
        <f>D2*B25</f>
        <v>640</v>
      </c>
      <c r="E25" s="5">
        <f>D25*C25</f>
        <v>0</v>
      </c>
    </row>
    <row r="26" spans="1:5">
      <c r="A26" s="1" t="s">
        <v>21</v>
      </c>
      <c r="B26" s="2">
        <v>0.04</v>
      </c>
      <c r="C26" s="2">
        <v>0</v>
      </c>
      <c r="D26" s="5">
        <f>D2*B26</f>
        <v>2560</v>
      </c>
      <c r="E26" s="5">
        <f>D26*C26</f>
        <v>0</v>
      </c>
    </row>
    <row r="27" spans="1:5">
      <c r="A27" s="1" t="s">
        <v>22</v>
      </c>
      <c r="B27" s="2">
        <v>1.4999999999999999E-2</v>
      </c>
      <c r="C27" s="2">
        <v>1</v>
      </c>
      <c r="D27" s="5">
        <f>D2*B27</f>
        <v>960</v>
      </c>
      <c r="E27" s="5">
        <f>D27*C27</f>
        <v>960</v>
      </c>
    </row>
    <row r="28" spans="1:5">
      <c r="A28" s="1" t="s">
        <v>23</v>
      </c>
      <c r="B28" s="2">
        <v>1.2999999999999999E-2</v>
      </c>
      <c r="C28" s="2">
        <v>0.3</v>
      </c>
      <c r="D28" s="5">
        <f>D2*B28</f>
        <v>832</v>
      </c>
      <c r="E28" s="5">
        <f>D28*C28</f>
        <v>249.6</v>
      </c>
    </row>
    <row r="29" spans="1:5">
      <c r="A29" s="1" t="s">
        <v>24</v>
      </c>
      <c r="B29" s="2">
        <v>7.0000000000000007E-2</v>
      </c>
      <c r="C29" s="2">
        <v>0</v>
      </c>
      <c r="D29" s="5">
        <f>D2*B29</f>
        <v>4480</v>
      </c>
      <c r="E29" s="5">
        <f>D29*C29</f>
        <v>0</v>
      </c>
    </row>
    <row r="30" spans="1:5">
      <c r="A30" s="1" t="s">
        <v>25</v>
      </c>
      <c r="B30" s="2">
        <v>3.5000000000000003E-2</v>
      </c>
      <c r="C30" s="2">
        <v>0</v>
      </c>
      <c r="D30" s="5">
        <f>D2*B30</f>
        <v>2240</v>
      </c>
      <c r="E30" s="5">
        <f>D30*C30</f>
        <v>0</v>
      </c>
    </row>
    <row r="31" spans="1:5">
      <c r="A31" s="1" t="s">
        <v>31</v>
      </c>
      <c r="B31" s="2">
        <f>SUM(B3:B30)</f>
        <v>1.0000000000000004</v>
      </c>
      <c r="C31" s="2">
        <f>SUM(C3:C30)/27</f>
        <v>0.60740740740740751</v>
      </c>
      <c r="D31" s="5">
        <f>SUM(D3:D30)</f>
        <v>64000</v>
      </c>
      <c r="E31" s="5">
        <f>SUM(E3:E30)</f>
        <v>39321.599999999999</v>
      </c>
    </row>
    <row r="32" spans="1:5">
      <c r="A32" s="1" t="s">
        <v>30</v>
      </c>
      <c r="D32" s="5">
        <v>12000</v>
      </c>
      <c r="E32" s="5">
        <v>12000</v>
      </c>
    </row>
    <row r="33" spans="1:5">
      <c r="A33" s="1" t="s">
        <v>29</v>
      </c>
      <c r="D33" s="5">
        <f>SUM(D31,D32)</f>
        <v>76000</v>
      </c>
      <c r="E33" s="5">
        <f>SUM(E31,E32)</f>
        <v>51321.599999999999</v>
      </c>
    </row>
    <row r="34" spans="1:5">
      <c r="A34" s="1" t="s">
        <v>32</v>
      </c>
      <c r="D34" s="3">
        <f>D2/1310</f>
        <v>48.854961832061072</v>
      </c>
    </row>
    <row r="35" spans="1:5">
      <c r="A35" s="3" t="s">
        <v>33</v>
      </c>
      <c r="E35" s="5">
        <f>D2-E31</f>
        <v>24678.400000000001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I35"/>
  <sheetViews>
    <sheetView tabSelected="1" workbookViewId="0">
      <selection activeCell="E35" sqref="E35"/>
    </sheetView>
  </sheetViews>
  <sheetFormatPr defaultRowHeight="15"/>
  <cols>
    <col min="1" max="1" width="31" style="1" customWidth="1"/>
    <col min="2" max="2" width="12.5703125" style="2" customWidth="1"/>
    <col min="3" max="3" width="11.5703125" style="2" customWidth="1"/>
    <col min="4" max="4" width="15.85546875" style="3" customWidth="1"/>
    <col min="5" max="5" width="14.140625" style="3" customWidth="1"/>
    <col min="6" max="6" width="16.7109375" style="3" customWidth="1"/>
    <col min="7" max="7" width="16" style="3" customWidth="1"/>
    <col min="8" max="8" width="15.7109375" style="3" customWidth="1"/>
    <col min="9" max="9" width="14.5703125" style="3" customWidth="1"/>
  </cols>
  <sheetData>
    <row r="1" spans="1:5">
      <c r="B1" s="2" t="s">
        <v>35</v>
      </c>
      <c r="D1" s="3" t="s">
        <v>28</v>
      </c>
    </row>
    <row r="2" spans="1:5">
      <c r="C2" s="2" t="s">
        <v>27</v>
      </c>
      <c r="D2" s="5">
        <v>60260</v>
      </c>
      <c r="E2" s="5" t="s">
        <v>27</v>
      </c>
    </row>
    <row r="3" spans="1:5">
      <c r="A3" s="1" t="s">
        <v>0</v>
      </c>
      <c r="B3" s="2">
        <v>1.4999999999999999E-2</v>
      </c>
      <c r="C3" s="2">
        <v>0.5</v>
      </c>
      <c r="D3" s="5">
        <f>D2*B3</f>
        <v>903.9</v>
      </c>
      <c r="E3" s="5">
        <f>D3*C3</f>
        <v>451.95</v>
      </c>
    </row>
    <row r="4" spans="1:5">
      <c r="A4" s="1" t="s">
        <v>26</v>
      </c>
      <c r="B4" s="2">
        <v>0.01</v>
      </c>
      <c r="C4" s="2">
        <v>0.8</v>
      </c>
      <c r="D4" s="5">
        <f>D2*B4</f>
        <v>602.6</v>
      </c>
      <c r="E4" s="5">
        <f>D4*C4</f>
        <v>482.08000000000004</v>
      </c>
    </row>
    <row r="5" spans="1:5">
      <c r="A5" s="1" t="s">
        <v>1</v>
      </c>
      <c r="B5" s="2">
        <v>0.02</v>
      </c>
      <c r="C5" s="2">
        <v>1</v>
      </c>
      <c r="D5" s="5">
        <f>D2*B5</f>
        <v>1205.2</v>
      </c>
      <c r="E5" s="5">
        <f>D5*C5</f>
        <v>1205.2</v>
      </c>
    </row>
    <row r="6" spans="1:5">
      <c r="A6" s="1" t="s">
        <v>2</v>
      </c>
      <c r="B6" s="2">
        <v>7.0000000000000007E-2</v>
      </c>
      <c r="C6" s="2">
        <v>1</v>
      </c>
      <c r="D6" s="5">
        <f>D2*B6</f>
        <v>4218.2000000000007</v>
      </c>
      <c r="E6" s="5">
        <f>D6*C6</f>
        <v>4218.2000000000007</v>
      </c>
    </row>
    <row r="7" spans="1:5">
      <c r="A7" s="1" t="s">
        <v>3</v>
      </c>
      <c r="B7" s="2">
        <v>0.1</v>
      </c>
      <c r="C7" s="2">
        <v>1</v>
      </c>
      <c r="D7" s="5">
        <f>D2*B7</f>
        <v>6026</v>
      </c>
      <c r="E7" s="5">
        <f>D7*C7</f>
        <v>6026</v>
      </c>
    </row>
    <row r="8" spans="1:5">
      <c r="A8" s="1" t="s">
        <v>4</v>
      </c>
      <c r="B8" s="2">
        <v>0.1</v>
      </c>
      <c r="C8" s="2">
        <v>1</v>
      </c>
      <c r="D8" s="5">
        <f>D2*B8</f>
        <v>6026</v>
      </c>
      <c r="E8" s="5">
        <f>D8*C8</f>
        <v>6026</v>
      </c>
    </row>
    <row r="9" spans="1:5">
      <c r="A9" s="1" t="s">
        <v>5</v>
      </c>
      <c r="B9" s="2">
        <v>0.03</v>
      </c>
      <c r="C9" s="2">
        <v>0.9</v>
      </c>
      <c r="D9" s="5">
        <f>D2*B9</f>
        <v>1807.8</v>
      </c>
      <c r="E9" s="5">
        <f>D9*C9</f>
        <v>1627.02</v>
      </c>
    </row>
    <row r="10" spans="1:5">
      <c r="A10" s="1" t="s">
        <v>6</v>
      </c>
      <c r="B10" s="2">
        <v>0.04</v>
      </c>
      <c r="C10" s="2">
        <v>1</v>
      </c>
      <c r="D10" s="5">
        <f>D2*B10</f>
        <v>2410.4</v>
      </c>
      <c r="E10" s="5">
        <f>D10*C10</f>
        <v>2410.4</v>
      </c>
    </row>
    <row r="11" spans="1:5">
      <c r="A11" s="1" t="s">
        <v>34</v>
      </c>
      <c r="B11" s="2">
        <v>0.02</v>
      </c>
      <c r="C11" s="2">
        <v>1</v>
      </c>
      <c r="D11" s="5">
        <f>D2*B11</f>
        <v>1205.2</v>
      </c>
      <c r="E11" s="5">
        <f>D11*C11</f>
        <v>1205.2</v>
      </c>
    </row>
    <row r="12" spans="1:5">
      <c r="A12" s="1" t="s">
        <v>7</v>
      </c>
      <c r="B12" s="2">
        <v>0.06</v>
      </c>
      <c r="C12" s="2">
        <v>0.3</v>
      </c>
      <c r="D12" s="5">
        <f>D2*B12</f>
        <v>3615.6</v>
      </c>
      <c r="E12" s="5">
        <f>D12*C12</f>
        <v>1084.6799999999998</v>
      </c>
    </row>
    <row r="13" spans="1:5">
      <c r="A13" s="1" t="s">
        <v>8</v>
      </c>
      <c r="B13" s="2">
        <v>0.05</v>
      </c>
      <c r="C13" s="2">
        <v>0.2</v>
      </c>
      <c r="D13" s="5">
        <f>D2*B13</f>
        <v>3013</v>
      </c>
      <c r="E13" s="5">
        <f>D13*C13</f>
        <v>602.6</v>
      </c>
    </row>
    <row r="14" spans="1:5">
      <c r="A14" s="1" t="s">
        <v>9</v>
      </c>
      <c r="B14" s="2">
        <v>0.04</v>
      </c>
      <c r="C14" s="2">
        <v>0.4</v>
      </c>
      <c r="D14" s="5">
        <f>D2*B14</f>
        <v>2410.4</v>
      </c>
      <c r="E14" s="5">
        <f>D14*C14</f>
        <v>964.16000000000008</v>
      </c>
    </row>
    <row r="15" spans="1:5">
      <c r="A15" s="1" t="s">
        <v>10</v>
      </c>
      <c r="B15" s="2">
        <v>0.04</v>
      </c>
      <c r="C15" s="2">
        <v>0.5</v>
      </c>
      <c r="D15" s="5">
        <f>D2*B15</f>
        <v>2410.4</v>
      </c>
      <c r="E15" s="5">
        <f>D15*C15</f>
        <v>1205.2</v>
      </c>
    </row>
    <row r="16" spans="1:5">
      <c r="A16" s="1" t="s">
        <v>11</v>
      </c>
      <c r="B16" s="2">
        <v>1.2E-2</v>
      </c>
      <c r="C16" s="2">
        <v>0.5</v>
      </c>
      <c r="D16" s="5">
        <f>D2*B16</f>
        <v>723.12</v>
      </c>
      <c r="E16" s="5">
        <f>D16*C16</f>
        <v>361.56</v>
      </c>
    </row>
    <row r="17" spans="1:5">
      <c r="A17" s="1" t="s">
        <v>12</v>
      </c>
      <c r="B17" s="2">
        <v>0.02</v>
      </c>
      <c r="C17" s="2">
        <v>1</v>
      </c>
      <c r="D17" s="5">
        <f>D2*B17</f>
        <v>1205.2</v>
      </c>
      <c r="E17" s="5">
        <f>D17*C17</f>
        <v>1205.2</v>
      </c>
    </row>
    <row r="18" spans="1:5">
      <c r="A18" s="1" t="s">
        <v>13</v>
      </c>
      <c r="B18" s="2">
        <v>0.02</v>
      </c>
      <c r="C18" s="2">
        <v>1</v>
      </c>
      <c r="D18" s="5">
        <f>D2*B18</f>
        <v>1205.2</v>
      </c>
      <c r="E18" s="5">
        <f>D18*C18</f>
        <v>1205.2</v>
      </c>
    </row>
    <row r="19" spans="1:5">
      <c r="A19" s="1" t="s">
        <v>14</v>
      </c>
      <c r="B19" s="2">
        <v>0.05</v>
      </c>
      <c r="C19" s="2">
        <v>0.8</v>
      </c>
      <c r="D19" s="5">
        <f>D2*B19</f>
        <v>3013</v>
      </c>
      <c r="E19" s="5">
        <f>D19*C19</f>
        <v>2410.4</v>
      </c>
    </row>
    <row r="20" spans="1:5">
      <c r="A20" s="1" t="s">
        <v>15</v>
      </c>
      <c r="B20" s="2">
        <v>0.04</v>
      </c>
      <c r="C20" s="2">
        <v>0</v>
      </c>
      <c r="D20" s="5">
        <f>D2*B20</f>
        <v>2410.4</v>
      </c>
      <c r="E20" s="5">
        <f>D20*C20</f>
        <v>0</v>
      </c>
    </row>
    <row r="21" spans="1:5">
      <c r="A21" s="1" t="s">
        <v>16</v>
      </c>
      <c r="B21" s="2">
        <v>1.4999999999999999E-2</v>
      </c>
      <c r="C21" s="2">
        <v>0.7</v>
      </c>
      <c r="D21" s="5">
        <f>D2*B21</f>
        <v>903.9</v>
      </c>
      <c r="E21" s="5">
        <f>D21*C21</f>
        <v>632.7299999999999</v>
      </c>
    </row>
    <row r="22" spans="1:5">
      <c r="A22" s="1" t="s">
        <v>17</v>
      </c>
      <c r="B22" s="2">
        <v>1.4999999999999999E-2</v>
      </c>
      <c r="C22" s="2">
        <v>0.7</v>
      </c>
      <c r="D22" s="5">
        <f>D2*B22</f>
        <v>903.9</v>
      </c>
      <c r="E22" s="5">
        <f>D22*C22</f>
        <v>632.7299999999999</v>
      </c>
    </row>
    <row r="23" spans="1:5">
      <c r="A23" s="1" t="s">
        <v>18</v>
      </c>
      <c r="B23" s="2">
        <v>0.04</v>
      </c>
      <c r="C23" s="2">
        <v>0.8</v>
      </c>
      <c r="D23" s="5">
        <f>D2*B23</f>
        <v>2410.4</v>
      </c>
      <c r="E23" s="5">
        <f>D23*C23</f>
        <v>1928.3200000000002</v>
      </c>
    </row>
    <row r="24" spans="1:5">
      <c r="A24" s="1" t="s">
        <v>19</v>
      </c>
      <c r="B24" s="2">
        <v>0.01</v>
      </c>
      <c r="C24" s="2">
        <v>0</v>
      </c>
      <c r="D24" s="5">
        <f>D2*B24</f>
        <v>602.6</v>
      </c>
      <c r="E24" s="5">
        <f>D24*C24</f>
        <v>0</v>
      </c>
    </row>
    <row r="25" spans="1:5">
      <c r="A25" s="1" t="s">
        <v>20</v>
      </c>
      <c r="B25" s="2">
        <v>0.01</v>
      </c>
      <c r="C25" s="2">
        <v>0</v>
      </c>
      <c r="D25" s="5">
        <f>D2*B25</f>
        <v>602.6</v>
      </c>
      <c r="E25" s="5">
        <f>D25*C25</f>
        <v>0</v>
      </c>
    </row>
    <row r="26" spans="1:5">
      <c r="A26" s="1" t="s">
        <v>21</v>
      </c>
      <c r="B26" s="2">
        <v>0.04</v>
      </c>
      <c r="C26" s="2">
        <v>0</v>
      </c>
      <c r="D26" s="5">
        <f>D2*B26</f>
        <v>2410.4</v>
      </c>
      <c r="E26" s="5">
        <f>D26*C26</f>
        <v>0</v>
      </c>
    </row>
    <row r="27" spans="1:5">
      <c r="A27" s="1" t="s">
        <v>22</v>
      </c>
      <c r="B27" s="2">
        <v>1.4999999999999999E-2</v>
      </c>
      <c r="C27" s="2">
        <v>1</v>
      </c>
      <c r="D27" s="5">
        <f>D2*B27</f>
        <v>903.9</v>
      </c>
      <c r="E27" s="5">
        <f>D27*C27</f>
        <v>903.9</v>
      </c>
    </row>
    <row r="28" spans="1:5">
      <c r="A28" s="1" t="s">
        <v>23</v>
      </c>
      <c r="B28" s="2">
        <v>1.2999999999999999E-2</v>
      </c>
      <c r="C28" s="2">
        <v>0.3</v>
      </c>
      <c r="D28" s="5">
        <f>D2*B28</f>
        <v>783.38</v>
      </c>
      <c r="E28" s="5">
        <f>D28*C28</f>
        <v>235.01399999999998</v>
      </c>
    </row>
    <row r="29" spans="1:5">
      <c r="A29" s="1" t="s">
        <v>24</v>
      </c>
      <c r="B29" s="2">
        <v>7.0000000000000007E-2</v>
      </c>
      <c r="C29" s="2">
        <v>0</v>
      </c>
      <c r="D29" s="5">
        <f>D2*B29</f>
        <v>4218.2000000000007</v>
      </c>
      <c r="E29" s="5">
        <f>D29*C29</f>
        <v>0</v>
      </c>
    </row>
    <row r="30" spans="1:5">
      <c r="A30" s="1" t="s">
        <v>25</v>
      </c>
      <c r="B30" s="2">
        <v>3.5000000000000003E-2</v>
      </c>
      <c r="C30" s="2">
        <v>0</v>
      </c>
      <c r="D30" s="5">
        <f>D2*B30</f>
        <v>2109.1000000000004</v>
      </c>
      <c r="E30" s="5">
        <f>D30*C30</f>
        <v>0</v>
      </c>
    </row>
    <row r="31" spans="1:5">
      <c r="A31" s="1" t="s">
        <v>31</v>
      </c>
      <c r="B31" s="2">
        <f>SUM(B3:B30)</f>
        <v>1.0000000000000004</v>
      </c>
      <c r="C31" s="2">
        <f>SUM(C3:C30)/27</f>
        <v>0.60740740740740751</v>
      </c>
      <c r="D31" s="5">
        <f>SUM(D3:D30)</f>
        <v>60260.000000000007</v>
      </c>
      <c r="E31" s="5">
        <f>SUM(E3:E30)</f>
        <v>37023.744000000013</v>
      </c>
    </row>
    <row r="32" spans="1:5">
      <c r="A32" s="1" t="s">
        <v>30</v>
      </c>
      <c r="D32" s="5">
        <v>12000</v>
      </c>
      <c r="E32" s="5">
        <v>12000</v>
      </c>
    </row>
    <row r="33" spans="1:5">
      <c r="A33" s="1" t="s">
        <v>29</v>
      </c>
      <c r="D33" s="5">
        <f>SUM(D31,D32)</f>
        <v>72260</v>
      </c>
      <c r="E33" s="5">
        <f>SUM(E31,E32)</f>
        <v>49023.744000000013</v>
      </c>
    </row>
    <row r="34" spans="1:5">
      <c r="A34" s="1" t="s">
        <v>32</v>
      </c>
      <c r="D34" s="3">
        <f>D2/1310</f>
        <v>46</v>
      </c>
    </row>
    <row r="35" spans="1:5">
      <c r="A35" s="3" t="s">
        <v>33</v>
      </c>
      <c r="E35" s="5">
        <f>D2-E31</f>
        <v>23236.255999999987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A28"/>
  <sheetViews>
    <sheetView topLeftCell="A17" workbookViewId="0">
      <selection activeCell="A17" sqref="A1:A1048576"/>
    </sheetView>
  </sheetViews>
  <sheetFormatPr defaultRowHeight="15"/>
  <cols>
    <col min="1" max="1" width="71" style="4" customWidth="1"/>
  </cols>
  <sheetData>
    <row r="1" spans="1:1" ht="60">
      <c r="A1" s="4" t="s">
        <v>36</v>
      </c>
    </row>
    <row r="2" spans="1:1" ht="45">
      <c r="A2" s="4" t="s">
        <v>37</v>
      </c>
    </row>
    <row r="3" spans="1:1" ht="45">
      <c r="A3" s="4" t="s">
        <v>38</v>
      </c>
    </row>
    <row r="4" spans="1:1" ht="30">
      <c r="A4" s="4" t="s">
        <v>40</v>
      </c>
    </row>
    <row r="5" spans="1:1" ht="90">
      <c r="A5" s="4" t="s">
        <v>39</v>
      </c>
    </row>
    <row r="6" spans="1:1" ht="105">
      <c r="A6" s="4" t="s">
        <v>41</v>
      </c>
    </row>
    <row r="7" spans="1:1" ht="75">
      <c r="A7" s="4" t="s">
        <v>42</v>
      </c>
    </row>
    <row r="8" spans="1:1" ht="150">
      <c r="A8" s="4" t="s">
        <v>43</v>
      </c>
    </row>
    <row r="9" spans="1:1" ht="105">
      <c r="A9" s="4" t="s">
        <v>44</v>
      </c>
    </row>
    <row r="10" spans="1:1" ht="45">
      <c r="A10" s="4" t="s">
        <v>45</v>
      </c>
    </row>
    <row r="11" spans="1:1" ht="105">
      <c r="A11" s="4" t="s">
        <v>46</v>
      </c>
    </row>
    <row r="12" spans="1:1" ht="45">
      <c r="A12" s="4" t="s">
        <v>47</v>
      </c>
    </row>
    <row r="13" spans="1:1" ht="60">
      <c r="A13" s="4" t="s">
        <v>48</v>
      </c>
    </row>
    <row r="14" spans="1:1" ht="45">
      <c r="A14" s="4" t="s">
        <v>49</v>
      </c>
    </row>
    <row r="15" spans="1:1" ht="45">
      <c r="A15" s="4" t="s">
        <v>50</v>
      </c>
    </row>
    <row r="16" spans="1:1" ht="60">
      <c r="A16" s="4" t="s">
        <v>51</v>
      </c>
    </row>
    <row r="17" spans="1:1" ht="60">
      <c r="A17" s="4" t="s">
        <v>52</v>
      </c>
    </row>
    <row r="18" spans="1:1" ht="45">
      <c r="A18" s="4" t="s">
        <v>53</v>
      </c>
    </row>
    <row r="19" spans="1:1" ht="45">
      <c r="A19" s="4" t="s">
        <v>54</v>
      </c>
    </row>
    <row r="20" spans="1:1" ht="30">
      <c r="A20" s="4" t="s">
        <v>55</v>
      </c>
    </row>
    <row r="21" spans="1:1" ht="90">
      <c r="A21" s="4" t="s">
        <v>56</v>
      </c>
    </row>
    <row r="22" spans="1:1" ht="60">
      <c r="A22" s="4" t="s">
        <v>57</v>
      </c>
    </row>
    <row r="23" spans="1:1" ht="60">
      <c r="A23" s="4" t="s">
        <v>58</v>
      </c>
    </row>
    <row r="24" spans="1:1" ht="45">
      <c r="A24" s="4" t="s">
        <v>59</v>
      </c>
    </row>
    <row r="25" spans="1:1" ht="45">
      <c r="A25" s="4" t="s">
        <v>60</v>
      </c>
    </row>
    <row r="26" spans="1:1" ht="30">
      <c r="A26" s="4" t="s">
        <v>61</v>
      </c>
    </row>
    <row r="27" spans="1:1">
      <c r="A27" s="4" t="s">
        <v>62</v>
      </c>
    </row>
    <row r="28" spans="1:1" ht="30">
      <c r="A28" s="4" t="s">
        <v>63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86460</vt:lpstr>
      <vt:lpstr>64000</vt:lpstr>
      <vt:lpstr>60260</vt:lpstr>
      <vt:lpstr>Description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Geoffrion, Renee</cp:lastModifiedBy>
  <cp:lastPrinted>2010-04-20T18:45:43Z</cp:lastPrinted>
  <dcterms:created xsi:type="dcterms:W3CDTF">2010-04-18T17:33:39Z</dcterms:created>
  <dcterms:modified xsi:type="dcterms:W3CDTF">2010-04-20T18:45:50Z</dcterms:modified>
</cp:coreProperties>
</file>